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0" windowWidth="20730" windowHeight="1080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Лист1!$A$1:$E$123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D14" i="1" l="1"/>
  <c r="E63" i="1" l="1"/>
  <c r="C14" i="1"/>
  <c r="E26" i="1" l="1"/>
  <c r="E27" i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3" i="1"/>
  <c r="F117" i="5" l="1"/>
  <c r="G45" i="5"/>
  <c r="G69" i="5" s="1"/>
  <c r="G117" i="5" s="1"/>
  <c r="C123" i="5"/>
  <c r="C117" i="5"/>
  <c r="E16" i="1"/>
  <c r="G123" i="5" l="1"/>
  <c r="E66" i="1"/>
  <c r="E55" i="1" l="1"/>
  <c r="E36" i="1" l="1"/>
  <c r="E37" i="1"/>
  <c r="E38" i="1"/>
  <c r="E39" i="1"/>
  <c r="E40" i="1"/>
  <c r="E41" i="1"/>
  <c r="E12" i="1"/>
  <c r="E13" i="1"/>
  <c r="E25" i="1"/>
  <c r="E30" i="1" l="1"/>
  <c r="E29" i="1" l="1"/>
  <c r="C110" i="1" l="1"/>
  <c r="D110" i="1"/>
  <c r="E94" i="1" l="1"/>
  <c r="D93" i="1"/>
  <c r="C93" i="1"/>
  <c r="E93" i="1" l="1"/>
  <c r="D67" i="1"/>
  <c r="E48" i="1" l="1"/>
  <c r="C4" i="1" l="1"/>
  <c r="D4" i="1"/>
  <c r="E65" i="1" l="1"/>
  <c r="E49" i="1"/>
  <c r="E61" i="1" l="1"/>
  <c r="E51" i="1"/>
  <c r="E22" i="1"/>
  <c r="D95" i="1" l="1"/>
  <c r="C95" i="1"/>
  <c r="E99" i="1"/>
  <c r="D84" i="1"/>
  <c r="C84" i="1"/>
  <c r="D89" i="1" l="1"/>
  <c r="C89" i="1"/>
  <c r="E92" i="1"/>
  <c r="E64" i="1" l="1"/>
  <c r="E106" i="1" l="1"/>
  <c r="E20" i="1" l="1"/>
  <c r="E54" i="1" l="1"/>
  <c r="E10" i="1" l="1"/>
  <c r="E11" i="1" l="1"/>
  <c r="E76" i="1" l="1"/>
  <c r="E9" i="1"/>
  <c r="E50" i="1" l="1"/>
  <c r="E52" i="1"/>
  <c r="E53" i="1"/>
  <c r="E57" i="1" l="1"/>
  <c r="D114" i="1" l="1"/>
  <c r="C114" i="1"/>
  <c r="E116" i="1"/>
  <c r="E115" i="1"/>
  <c r="E113" i="1"/>
  <c r="D112" i="1"/>
  <c r="C112" i="1"/>
  <c r="E111" i="1"/>
  <c r="E109" i="1"/>
  <c r="E108" i="1"/>
  <c r="E107" i="1"/>
  <c r="D105" i="1"/>
  <c r="C105" i="1"/>
  <c r="E104" i="1"/>
  <c r="E103" i="1"/>
  <c r="D102" i="1"/>
  <c r="C102" i="1"/>
  <c r="E101" i="1"/>
  <c r="E100" i="1"/>
  <c r="E98" i="1"/>
  <c r="E97" i="1"/>
  <c r="E96" i="1"/>
  <c r="E91" i="1"/>
  <c r="E90" i="1"/>
  <c r="E88" i="1"/>
  <c r="E87" i="1"/>
  <c r="E85" i="1"/>
  <c r="E83" i="1"/>
  <c r="E82" i="1"/>
  <c r="D81" i="1"/>
  <c r="C81" i="1"/>
  <c r="E80" i="1"/>
  <c r="E79" i="1"/>
  <c r="E78" i="1"/>
  <c r="E77" i="1"/>
  <c r="E75" i="1"/>
  <c r="E74" i="1"/>
  <c r="E73" i="1"/>
  <c r="D72" i="1"/>
  <c r="C72" i="1"/>
  <c r="C67" i="1"/>
  <c r="E62" i="1"/>
  <c r="E60" i="1"/>
  <c r="E59" i="1"/>
  <c r="E58" i="1"/>
  <c r="E47" i="1"/>
  <c r="E46" i="1"/>
  <c r="E34" i="1"/>
  <c r="E32" i="1"/>
  <c r="E24" i="1"/>
  <c r="E17" i="1"/>
  <c r="E8" i="1"/>
  <c r="E6" i="1"/>
  <c r="E5" i="1"/>
  <c r="C117" i="1" l="1"/>
  <c r="D117" i="1"/>
  <c r="E112" i="1"/>
  <c r="E114" i="1"/>
  <c r="E105" i="1"/>
  <c r="E110" i="1"/>
  <c r="E81" i="1"/>
  <c r="E89" i="1"/>
  <c r="E95" i="1"/>
  <c r="E72" i="1"/>
  <c r="E102" i="1"/>
  <c r="E84" i="1"/>
  <c r="E4" i="1"/>
  <c r="D45" i="1"/>
  <c r="D70" i="1" s="1"/>
  <c r="E67" i="1"/>
  <c r="C45" i="1"/>
  <c r="C70" i="1" s="1"/>
  <c r="E14" i="1"/>
  <c r="D118" i="1" l="1"/>
  <c r="C118" i="1"/>
  <c r="C124" i="1"/>
  <c r="D124" i="1"/>
  <c r="E117" i="1"/>
  <c r="E70" i="1"/>
  <c r="E45" i="1"/>
</calcChain>
</file>

<file path=xl/sharedStrings.xml><?xml version="1.0" encoding="utf-8"?>
<sst xmlns="http://schemas.openxmlformats.org/spreadsheetml/2006/main" count="654" uniqueCount="332">
  <si>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</si>
  <si>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</si>
  <si>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</si>
  <si>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</si>
  <si>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</si>
  <si>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</si>
  <si>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</si>
  <si>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</si>
  <si>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</si>
  <si>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</si>
  <si>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</si>
  <si>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</si>
  <si>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</si>
  <si>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</si>
  <si>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</si>
  <si>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</si>
  <si>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</si>
  <si>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</si>
  <si>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</si>
  <si>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</si>
  <si>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</si>
  <si>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</si>
  <si>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</si>
  <si>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</si>
  <si>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</si>
  <si>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</si>
  <si>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</si>
  <si>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</si>
  <si>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</si>
  <si>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</si>
  <si>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</si>
  <si>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</si>
  <si>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</si>
  <si>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</si>
  <si>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</si>
  <si>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</si>
  <si>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</si>
  <si>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</si>
  <si>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</si>
  <si>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</si>
  <si>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</si>
  <si>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</si>
  <si>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</si>
  <si>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</si>
  <si>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</si>
  <si>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</si>
  <si>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</si>
  <si>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</si>
  <si>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</si>
  <si>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</si>
  <si>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</si>
  <si>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</si>
  <si>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</si>
  <si>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</si>
  <si>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</si>
  <si>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</si>
  <si>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</si>
  <si>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</si>
  <si>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</si>
  <si>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</si>
  <si>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</si>
  <si>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</si>
  <si>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</si>
  <si>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</si>
  <si>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</si>
  <si>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</si>
  <si>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</si>
  <si>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</si>
  <si>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</si>
  <si>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</si>
  <si>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</si>
  <si>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</si>
  <si>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</si>
  <si>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</si>
  <si>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</si>
  <si>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</si>
  <si>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</si>
  <si>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</si>
  <si>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</si>
  <si>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</si>
  <si>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</si>
  <si>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</si>
  <si>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</si>
  <si>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</si>
  <si>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</si>
  <si>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</si>
  <si>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</si>
  <si>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</si>
  <si>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</si>
  <si>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</si>
  <si>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</si>
  <si>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</si>
  <si>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</si>
  <si>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</si>
  <si>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</si>
  <si>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</si>
  <si>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</si>
  <si>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</si>
  <si>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</si>
  <si>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</si>
  <si>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</si>
  <si>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</si>
  <si>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</si>
  <si>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</si>
  <si>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</si>
  <si>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</si>
  <si>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</si>
  <si>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</si>
  <si>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</si>
  <si>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</si>
  <si>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</si>
  <si>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</si>
  <si>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</si>
  <si>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</si>
  <si>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</si>
  <si>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</si>
  <si>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</si>
  <si>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</si>
  <si>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</si>
  <si>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</si>
  <si>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</si>
  <si>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</si>
  <si>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</si>
  <si>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</si>
  <si>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</si>
  <si>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</si>
  <si>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</si>
  <si>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</si>
  <si>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</si>
  <si>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</si>
  <si>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</si>
  <si>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</si>
  <si>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</si>
  <si>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</si>
  <si>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</si>
  <si>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</si>
  <si>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</si>
  <si>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</si>
  <si>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</si>
  <si>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</si>
  <si>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</si>
  <si>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</si>
  <si>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</si>
  <si>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</si>
  <si>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</si>
  <si>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</si>
  <si>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</si>
  <si>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</si>
  <si>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</si>
  <si>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</si>
  <si>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</si>
  <si>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</si>
  <si>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</si>
  <si>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</si>
  <si>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</si>
  <si>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</si>
  <si>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</si>
  <si>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</si>
  <si>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</si>
  <si>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</si>
  <si>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</si>
  <si>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</si>
  <si>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</si>
  <si>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</si>
  <si>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</si>
  <si>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</si>
  <si>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</si>
  <si>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</si>
  <si>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</si>
  <si>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</si>
  <si>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</si>
  <si>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</si>
  <si>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</si>
  <si>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</si>
  <si>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</si>
  <si>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</si>
  <si>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</si>
  <si>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</si>
  <si>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</si>
  <si>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</si>
  <si>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</si>
  <si>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</si>
  <si>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</si>
  <si>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</si>
  <si>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</si>
  <si>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</si>
  <si>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</si>
  <si>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</si>
  <si>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</si>
  <si>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</si>
  <si>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</si>
  <si>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</si>
  <si>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</si>
  <si>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</si>
  <si>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</si>
  <si>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</si>
  <si>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</si>
  <si>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</si>
  <si>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</si>
  <si>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</si>
  <si>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</si>
  <si>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</si>
  <si>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</si>
  <si>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</si>
  <si>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</si>
  <si>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</si>
  <si>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</si>
  <si>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</si>
  <si>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</si>
  <si>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</si>
  <si>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</si>
  <si>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</si>
  <si>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</si>
  <si>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</si>
  <si>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</si>
  <si>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</si>
  <si>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</si>
  <si>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</si>
  <si>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</si>
  <si>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</si>
  <si>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</si>
  <si>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</si>
  <si>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</si>
  <si>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</si>
  <si>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</si>
  <si>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</si>
  <si>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</si>
  <si>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</si>
  <si>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</si>
  <si>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</si>
  <si>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</si>
  <si>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</si>
  <si>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</si>
  <si>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</si>
  <si>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</si>
  <si>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</si>
  <si>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</si>
  <si>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</si>
  <si>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</si>
  <si>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</si>
  <si>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</si>
  <si>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</si>
  <si>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</si>
  <si>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</si>
  <si>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</si>
  <si>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</si>
  <si>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</si>
  <si>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</si>
  <si>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</si>
  <si>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</si>
  <si>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</si>
  <si>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</si>
  <si>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</si>
  <si>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</si>
  <si>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</si>
  <si>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</si>
  <si>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</si>
  <si>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</si>
  <si>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</si>
  <si>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</si>
  <si>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</si>
  <si>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</si>
  <si>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</si>
  <si>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</si>
  <si>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</si>
  <si>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</si>
  <si>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</si>
  <si>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</si>
  <si>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</si>
  <si>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</si>
  <si>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</si>
  <si>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</si>
  <si>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</si>
  <si>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</si>
  <si>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</si>
  <si>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</si>
  <si>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</si>
  <si>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</si>
  <si>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</si>
  <si>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</si>
  <si>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</si>
  <si>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</si>
  <si>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</si>
  <si>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</si>
  <si>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</si>
  <si>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</si>
  <si>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</si>
  <si>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</si>
  <si>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</si>
  <si>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</si>
  <si>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</si>
  <si>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</si>
  <si>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</si>
  <si>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</si>
  <si>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</si>
  <si>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</si>
  <si>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</si>
  <si>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</si>
  <si>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</si>
  <si>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</si>
  <si>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</si>
  <si>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</si>
  <si>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</si>
  <si>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</si>
  <si>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</si>
  <si>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</si>
  <si>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</si>
  <si>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</si>
  <si>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</si>
  <si>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</si>
  <si>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</si>
  <si>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</si>
  <si>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</si>
  <si>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</si>
  <si>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</si>
  <si>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</si>
  <si>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</si>
  <si>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</si>
  <si>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</si>
  <si>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</si>
  <si>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</si>
  <si>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</si>
  <si>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</si>
  <si>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</si>
  <si>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</si>
  <si>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</si>
  <si>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</si>
  <si>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</si>
  <si>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</si>
  <si>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00020245179050000150</t>
  </si>
  <si>
    <t>Справка об исполнении районного бюджета на 01.01.2023 года</t>
  </si>
  <si>
    <t>Исполнено на 01.01.2023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</si>
</sst>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14"/>
      <color indexed="8"/>
      <name val="Times New Roman CYR"/>
    </font>
    <font>
      <i/>
      <sz val="8.5"/>
      <color indexed="8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view="pageBreakPreview" topLeftCell="A92" zoomScale="80" zoomScaleNormal="90" zoomScaleSheetLayoutView="80" workbookViewId="0">
      <selection activeCell="D15" sqref="D15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0" t="s">
        <v>330</v>
      </c>
      <c r="B1" s="81"/>
      <c r="C1" s="81"/>
      <c r="D1" s="81"/>
      <c r="E1" s="81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213</v>
      </c>
      <c r="D3" s="11" t="s">
        <v>331</v>
      </c>
      <c r="E3" s="12" t="s">
        <v>214</v>
      </c>
      <c r="F3" s="13"/>
    </row>
    <row r="4" spans="1:6" x14ac:dyDescent="0.3">
      <c r="A4" s="8" t="s">
        <v>3</v>
      </c>
      <c r="B4" s="14"/>
      <c r="C4" s="52">
        <f>SUM(C5:C13)</f>
        <v>198079.30000000002</v>
      </c>
      <c r="D4" s="52">
        <f>SUM(D5:D13)</f>
        <v>186015.1</v>
      </c>
      <c r="E4" s="53">
        <f t="shared" ref="E4:E41" si="0">D4/C4*100</f>
        <v>93.909409009421978</v>
      </c>
      <c r="F4" s="15"/>
    </row>
    <row r="5" spans="1:6" x14ac:dyDescent="0.3">
      <c r="A5" s="16" t="s">
        <v>4</v>
      </c>
      <c r="B5" s="17" t="s">
        <v>5</v>
      </c>
      <c r="C5" s="18">
        <v>147276.9</v>
      </c>
      <c r="D5" s="18">
        <v>141151.4</v>
      </c>
      <c r="E5" s="53">
        <f t="shared" si="0"/>
        <v>95.840827719757812</v>
      </c>
      <c r="F5" s="19"/>
    </row>
    <row r="6" spans="1:6" x14ac:dyDescent="0.3">
      <c r="A6" s="16" t="s">
        <v>6</v>
      </c>
      <c r="B6" s="17" t="s">
        <v>7</v>
      </c>
      <c r="C6" s="18">
        <v>40671.300000000003</v>
      </c>
      <c r="D6" s="20">
        <v>33849.300000000003</v>
      </c>
      <c r="E6" s="53">
        <f t="shared" si="0"/>
        <v>83.226501242891189</v>
      </c>
      <c r="F6" s="19"/>
    </row>
    <row r="7" spans="1:6" x14ac:dyDescent="0.3">
      <c r="A7" s="16" t="s">
        <v>8</v>
      </c>
      <c r="B7" s="17" t="s">
        <v>9</v>
      </c>
      <c r="C7" s="18">
        <v>178</v>
      </c>
      <c r="D7" s="20">
        <v>224.3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280</v>
      </c>
      <c r="D8" s="18">
        <v>279.5</v>
      </c>
      <c r="E8" s="53">
        <f t="shared" si="0"/>
        <v>99.821428571428569</v>
      </c>
      <c r="F8" s="19"/>
    </row>
    <row r="9" spans="1:6" x14ac:dyDescent="0.3">
      <c r="A9" s="16" t="s">
        <v>124</v>
      </c>
      <c r="B9" s="17" t="s">
        <v>123</v>
      </c>
      <c r="C9" s="18">
        <v>5272.9</v>
      </c>
      <c r="D9" s="18">
        <v>6034.5</v>
      </c>
      <c r="E9" s="53">
        <f t="shared" si="0"/>
        <v>114.44366477649869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4390.2</v>
      </c>
      <c r="D11" s="18">
        <v>4466.1000000000004</v>
      </c>
      <c r="E11" s="53">
        <f>D11/C11*100</f>
        <v>101.72885062183956</v>
      </c>
      <c r="F11" s="19"/>
    </row>
    <row r="12" spans="1:6" x14ac:dyDescent="0.3">
      <c r="A12" s="16" t="s">
        <v>164</v>
      </c>
      <c r="B12" s="17" t="s">
        <v>139</v>
      </c>
      <c r="C12" s="18">
        <v>10</v>
      </c>
      <c r="D12" s="18">
        <v>10</v>
      </c>
      <c r="E12" s="53">
        <f t="shared" ref="E12:E13" si="2">D12/C12*100</f>
        <v>100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SUM(C15:C44)</f>
        <v>25125.100000000006</v>
      </c>
      <c r="D14" s="54">
        <f>SUM(D15:D44)</f>
        <v>25512.100000000002</v>
      </c>
      <c r="E14" s="53">
        <f t="shared" si="0"/>
        <v>101.54029237694576</v>
      </c>
      <c r="F14" s="21"/>
    </row>
    <row r="15" spans="1:6" ht="41.25" customHeight="1" x14ac:dyDescent="0.3">
      <c r="A15" s="16" t="s">
        <v>224</v>
      </c>
      <c r="B15" s="17" t="s">
        <v>225</v>
      </c>
      <c r="C15" s="18">
        <v>114</v>
      </c>
      <c r="D15" s="20">
        <v>114</v>
      </c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5499.5</v>
      </c>
      <c r="D16" s="20">
        <v>5459.6</v>
      </c>
      <c r="E16" s="53">
        <f>D16/C16*100</f>
        <v>99.274479498136202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3501.6</v>
      </c>
      <c r="E17" s="53">
        <f>D17/C17*100</f>
        <v>100.0457142857143</v>
      </c>
      <c r="F17" s="22"/>
    </row>
    <row r="18" spans="1:6" ht="37.5" customHeight="1" x14ac:dyDescent="0.3">
      <c r="A18" s="16" t="s">
        <v>19</v>
      </c>
      <c r="B18" s="17" t="s">
        <v>20</v>
      </c>
      <c r="C18" s="18">
        <v>20.7</v>
      </c>
      <c r="D18" s="18">
        <v>20.7</v>
      </c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/>
      <c r="D20" s="18">
        <v>-36.1</v>
      </c>
      <c r="E20" s="53" t="e">
        <f t="shared" si="0"/>
        <v>#DIV/0!</v>
      </c>
      <c r="F20" s="22"/>
    </row>
    <row r="21" spans="1:6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2"/>
    </row>
    <row r="22" spans="1:6" x14ac:dyDescent="0.3">
      <c r="A22" s="16" t="s">
        <v>163</v>
      </c>
      <c r="B22" s="17" t="s">
        <v>146</v>
      </c>
      <c r="C22" s="23">
        <v>42.6</v>
      </c>
      <c r="D22" s="24">
        <v>81.3</v>
      </c>
      <c r="E22" s="53">
        <f t="shared" ref="E22" si="3">D22/C22*100</f>
        <v>190.8450704225352</v>
      </c>
      <c r="F22" s="22"/>
    </row>
    <row r="23" spans="1:6" hidden="1" x14ac:dyDescent="0.3">
      <c r="A23" s="16" t="s">
        <v>219</v>
      </c>
      <c r="B23" s="17" t="s">
        <v>218</v>
      </c>
      <c r="C23" s="23"/>
      <c r="D23" s="24"/>
      <c r="E23" s="53"/>
      <c r="F23" s="22"/>
    </row>
    <row r="24" spans="1:6" x14ac:dyDescent="0.3">
      <c r="A24" s="16" t="s">
        <v>206</v>
      </c>
      <c r="B24" s="17" t="s">
        <v>207</v>
      </c>
      <c r="C24" s="18">
        <v>436.5</v>
      </c>
      <c r="D24" s="18">
        <v>476.8</v>
      </c>
      <c r="E24" s="53">
        <f t="shared" si="0"/>
        <v>109.23253150057275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200.8</v>
      </c>
      <c r="E25" s="53">
        <f t="shared" si="0"/>
        <v>100.4</v>
      </c>
      <c r="F25" s="22"/>
    </row>
    <row r="26" spans="1:6" ht="24.75" customHeight="1" x14ac:dyDescent="0.3">
      <c r="A26" s="16" t="s">
        <v>25</v>
      </c>
      <c r="B26" s="17" t="s">
        <v>211</v>
      </c>
      <c r="C26" s="18">
        <v>122.7</v>
      </c>
      <c r="D26" s="20">
        <v>122.7</v>
      </c>
      <c r="E26" s="53">
        <f t="shared" si="0"/>
        <v>100</v>
      </c>
      <c r="F26" s="22"/>
    </row>
    <row r="27" spans="1:6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>
        <f t="shared" si="0"/>
        <v>100</v>
      </c>
      <c r="F27" s="22"/>
    </row>
    <row r="28" spans="1:6" ht="36" customHeight="1" x14ac:dyDescent="0.3">
      <c r="A28" s="16" t="s">
        <v>223</v>
      </c>
      <c r="B28" s="17" t="s">
        <v>131</v>
      </c>
      <c r="C28" s="18">
        <v>180</v>
      </c>
      <c r="D28" s="20">
        <v>180</v>
      </c>
      <c r="E28" s="53">
        <v>0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27.5</v>
      </c>
      <c r="D29" s="20">
        <v>27.6</v>
      </c>
      <c r="E29" s="53">
        <f t="shared" ref="E29:E30" si="4">D29/C29*100</f>
        <v>100.36363636363636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1415</v>
      </c>
      <c r="D30" s="20">
        <v>1370.8</v>
      </c>
      <c r="E30" s="53">
        <f t="shared" si="4"/>
        <v>96.876325088339215</v>
      </c>
      <c r="F30" s="22"/>
    </row>
    <row r="31" spans="1:6" ht="44.25" customHeight="1" x14ac:dyDescent="0.3">
      <c r="A31" s="16" t="s">
        <v>204</v>
      </c>
      <c r="B31" s="17" t="s">
        <v>205</v>
      </c>
      <c r="C31" s="18">
        <v>33.700000000000003</v>
      </c>
      <c r="D31" s="20">
        <v>33.700000000000003</v>
      </c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866.5</v>
      </c>
      <c r="D32" s="18">
        <v>848.8</v>
      </c>
      <c r="E32" s="53">
        <f t="shared" si="0"/>
        <v>97.957299480669363</v>
      </c>
      <c r="F32" s="22"/>
    </row>
    <row r="33" spans="1:6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22"/>
    </row>
    <row r="34" spans="1:6" x14ac:dyDescent="0.3">
      <c r="A34" s="16" t="s">
        <v>149</v>
      </c>
      <c r="B34" s="17" t="s">
        <v>150</v>
      </c>
      <c r="C34" s="18">
        <v>2350</v>
      </c>
      <c r="D34" s="18">
        <v>2381.1999999999998</v>
      </c>
      <c r="E34" s="53">
        <f t="shared" si="0"/>
        <v>101.32765957446807</v>
      </c>
      <c r="F34" s="22"/>
    </row>
    <row r="35" spans="1:6" ht="21" customHeight="1" x14ac:dyDescent="0.3">
      <c r="A35" s="57" t="s">
        <v>178</v>
      </c>
      <c r="B35" s="17" t="s">
        <v>190</v>
      </c>
      <c r="C35" s="18">
        <v>9800</v>
      </c>
      <c r="D35" s="18">
        <v>9795.9</v>
      </c>
      <c r="E35" s="53"/>
      <c r="F35" s="22"/>
    </row>
    <row r="36" spans="1:6" ht="37.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22"/>
    </row>
    <row r="37" spans="1:6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22"/>
    </row>
    <row r="42" spans="1:6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22"/>
    </row>
    <row r="43" spans="1:6" ht="22.5" customHeight="1" x14ac:dyDescent="0.3">
      <c r="A43" s="16" t="s">
        <v>167</v>
      </c>
      <c r="B43" s="17" t="s">
        <v>169</v>
      </c>
      <c r="C43" s="18">
        <v>510</v>
      </c>
      <c r="D43" s="24">
        <v>481.5</v>
      </c>
      <c r="E43" s="53">
        <f>D43/C43*100</f>
        <v>94.411764705882348</v>
      </c>
      <c r="F43" s="22"/>
    </row>
    <row r="44" spans="1:6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>
        <v>0</v>
      </c>
      <c r="F44" s="22"/>
    </row>
    <row r="45" spans="1:6" x14ac:dyDescent="0.3">
      <c r="A45" s="27" t="s">
        <v>37</v>
      </c>
      <c r="B45" s="28"/>
      <c r="C45" s="55">
        <f>C14+C4</f>
        <v>223204.40000000002</v>
      </c>
      <c r="D45" s="55">
        <f>D14+D4</f>
        <v>211527.2</v>
      </c>
      <c r="E45" s="53">
        <f t="shared" ref="E45:E63" si="5">D45/C45*100</f>
        <v>94.768382702133096</v>
      </c>
      <c r="F45" s="29"/>
    </row>
    <row r="46" spans="1:6" ht="18" customHeight="1" x14ac:dyDescent="0.3">
      <c r="A46" s="16" t="s">
        <v>38</v>
      </c>
      <c r="B46" s="17" t="s">
        <v>161</v>
      </c>
      <c r="C46" s="18">
        <v>88961.3</v>
      </c>
      <c r="D46" s="18">
        <v>88961.3</v>
      </c>
      <c r="E46" s="53">
        <f t="shared" si="5"/>
        <v>100</v>
      </c>
      <c r="F46" s="19"/>
    </row>
    <row r="47" spans="1:6" x14ac:dyDescent="0.3">
      <c r="A47" s="16" t="s">
        <v>39</v>
      </c>
      <c r="B47" s="17" t="s">
        <v>172</v>
      </c>
      <c r="C47" s="18">
        <v>53685</v>
      </c>
      <c r="D47" s="18">
        <v>53685</v>
      </c>
      <c r="E47" s="53">
        <f t="shared" si="5"/>
        <v>100</v>
      </c>
      <c r="F47" s="19"/>
    </row>
    <row r="48" spans="1:6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ref="E48" si="6">D48/C48*100</f>
        <v>#DIV/0!</v>
      </c>
      <c r="F48" s="19"/>
    </row>
    <row r="49" spans="1:6" ht="37.5" x14ac:dyDescent="0.3">
      <c r="A49" s="16" t="s">
        <v>171</v>
      </c>
      <c r="B49" s="17" t="s">
        <v>177</v>
      </c>
      <c r="C49" s="18">
        <v>17937.2</v>
      </c>
      <c r="D49" s="18">
        <v>17936.099999999999</v>
      </c>
      <c r="E49" s="53">
        <f t="shared" si="5"/>
        <v>99.993867493254228</v>
      </c>
      <c r="F49" s="19"/>
    </row>
    <row r="50" spans="1:6" ht="37.5" hidden="1" x14ac:dyDescent="0.3">
      <c r="A50" s="16" t="s">
        <v>165</v>
      </c>
      <c r="B50" s="17" t="s">
        <v>173</v>
      </c>
      <c r="C50" s="20"/>
      <c r="D50" s="20"/>
      <c r="E50" s="53" t="e">
        <f t="shared" si="5"/>
        <v>#DIV/0!</v>
      </c>
      <c r="F50" s="19"/>
    </row>
    <row r="51" spans="1:6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ref="E51" si="7">D51/C51*100</f>
        <v>100</v>
      </c>
      <c r="F51" s="19"/>
    </row>
    <row r="52" spans="1:6" hidden="1" x14ac:dyDescent="0.3">
      <c r="A52" s="16" t="s">
        <v>132</v>
      </c>
      <c r="B52" s="17" t="s">
        <v>127</v>
      </c>
      <c r="C52" s="18"/>
      <c r="D52" s="18"/>
      <c r="E52" s="53" t="e">
        <f t="shared" si="5"/>
        <v>#DIV/0!</v>
      </c>
      <c r="F52" s="19"/>
    </row>
    <row r="53" spans="1:6" hidden="1" x14ac:dyDescent="0.3">
      <c r="A53" s="16" t="s">
        <v>126</v>
      </c>
      <c r="B53" s="17" t="s">
        <v>127</v>
      </c>
      <c r="C53" s="18"/>
      <c r="D53" s="23"/>
      <c r="E53" s="53" t="e">
        <f t="shared" si="5"/>
        <v>#DIV/0!</v>
      </c>
      <c r="F53" s="19"/>
    </row>
    <row r="54" spans="1:6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5"/>
        <v>100</v>
      </c>
      <c r="F54" s="19"/>
    </row>
    <row r="55" spans="1:6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5"/>
        <v>100</v>
      </c>
      <c r="F55" s="19"/>
    </row>
    <row r="56" spans="1:6" x14ac:dyDescent="0.3">
      <c r="A56" s="16" t="s">
        <v>217</v>
      </c>
      <c r="B56" s="17" t="s">
        <v>222</v>
      </c>
      <c r="C56" s="18">
        <v>298386.90000000002</v>
      </c>
      <c r="D56" s="23">
        <v>298386.8</v>
      </c>
      <c r="E56" s="53">
        <v>0</v>
      </c>
      <c r="F56" s="19"/>
    </row>
    <row r="57" spans="1:6" x14ac:dyDescent="0.3">
      <c r="A57" s="16" t="s">
        <v>40</v>
      </c>
      <c r="B57" s="17" t="s">
        <v>159</v>
      </c>
      <c r="C57" s="18">
        <v>340828.6</v>
      </c>
      <c r="D57" s="23">
        <v>340814.5</v>
      </c>
      <c r="E57" s="53">
        <f t="shared" ref="E57" si="8">D57/C57*100</f>
        <v>99.995863023232218</v>
      </c>
      <c r="F57" s="19"/>
    </row>
    <row r="58" spans="1:6" x14ac:dyDescent="0.3">
      <c r="A58" s="16" t="s">
        <v>41</v>
      </c>
      <c r="B58" s="17" t="s">
        <v>158</v>
      </c>
      <c r="C58" s="18">
        <v>79488.600000000006</v>
      </c>
      <c r="D58" s="20">
        <v>79401.600000000006</v>
      </c>
      <c r="E58" s="53">
        <f t="shared" si="5"/>
        <v>99.890550343068057</v>
      </c>
      <c r="F58" s="19"/>
    </row>
    <row r="59" spans="1:6" x14ac:dyDescent="0.3">
      <c r="A59" s="16" t="s">
        <v>42</v>
      </c>
      <c r="B59" s="17" t="s">
        <v>157</v>
      </c>
      <c r="C59" s="18">
        <v>225519.1</v>
      </c>
      <c r="D59" s="18">
        <v>225218.8</v>
      </c>
      <c r="E59" s="53">
        <f t="shared" si="5"/>
        <v>99.866840546986921</v>
      </c>
      <c r="F59" s="19"/>
    </row>
    <row r="60" spans="1:6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5"/>
        <v>100</v>
      </c>
      <c r="F60" s="19"/>
    </row>
    <row r="61" spans="1:6" hidden="1" x14ac:dyDescent="0.3">
      <c r="A61" s="16" t="s">
        <v>152</v>
      </c>
      <c r="B61" s="17" t="s">
        <v>155</v>
      </c>
      <c r="C61" s="23"/>
      <c r="D61" s="18"/>
      <c r="E61" s="53" t="e">
        <f t="shared" ref="E61" si="9">D61/C61*100</f>
        <v>#DIV/0!</v>
      </c>
      <c r="F61" s="19"/>
    </row>
    <row r="62" spans="1:6" x14ac:dyDescent="0.3">
      <c r="A62" s="16" t="s">
        <v>44</v>
      </c>
      <c r="B62" s="17" t="s">
        <v>154</v>
      </c>
      <c r="C62" s="23">
        <v>841767</v>
      </c>
      <c r="D62" s="18">
        <v>841767</v>
      </c>
      <c r="E62" s="53">
        <f t="shared" si="5"/>
        <v>100</v>
      </c>
      <c r="F62" s="19"/>
    </row>
    <row r="63" spans="1:6" ht="38.25" customHeight="1" x14ac:dyDescent="0.3">
      <c r="A63" s="33" t="s">
        <v>45</v>
      </c>
      <c r="B63" s="17" t="s">
        <v>153</v>
      </c>
      <c r="C63" s="23">
        <v>8371.7000000000007</v>
      </c>
      <c r="D63" s="18">
        <v>8371.7000000000007</v>
      </c>
      <c r="E63" s="53">
        <f t="shared" si="5"/>
        <v>100</v>
      </c>
      <c r="F63" s="19"/>
    </row>
    <row r="64" spans="1:6" ht="38.25" customHeight="1" x14ac:dyDescent="0.3">
      <c r="A64" s="33" t="s">
        <v>45</v>
      </c>
      <c r="B64" s="17" t="s">
        <v>329</v>
      </c>
      <c r="C64" s="23">
        <v>1592.1</v>
      </c>
      <c r="D64" s="18">
        <v>1592</v>
      </c>
      <c r="E64" s="53">
        <f t="shared" ref="E64:E66" si="10">D64/C64*100</f>
        <v>99.993718987500785</v>
      </c>
      <c r="F64" s="19"/>
    </row>
    <row r="65" spans="1:6" ht="38.25" customHeight="1" x14ac:dyDescent="0.3">
      <c r="A65" s="33" t="s">
        <v>198</v>
      </c>
      <c r="B65" s="17" t="s">
        <v>176</v>
      </c>
      <c r="C65" s="23">
        <v>31722.799999999999</v>
      </c>
      <c r="D65" s="18">
        <v>31562.400000000001</v>
      </c>
      <c r="E65" s="53">
        <f t="shared" si="10"/>
        <v>99.49436997995133</v>
      </c>
      <c r="F65" s="19"/>
    </row>
    <row r="66" spans="1:6" ht="38.25" customHeight="1" x14ac:dyDescent="0.3">
      <c r="A66" s="33" t="s">
        <v>142</v>
      </c>
      <c r="B66" s="17" t="s">
        <v>175</v>
      </c>
      <c r="C66" s="23">
        <v>3545.4</v>
      </c>
      <c r="D66" s="18">
        <v>3545.4</v>
      </c>
      <c r="E66" s="53">
        <f t="shared" si="10"/>
        <v>100</v>
      </c>
      <c r="F66" s="19"/>
    </row>
    <row r="67" spans="1:6" ht="21" customHeight="1" x14ac:dyDescent="0.3">
      <c r="A67" s="27" t="s">
        <v>46</v>
      </c>
      <c r="B67" s="34" t="s">
        <v>47</v>
      </c>
      <c r="C67" s="54">
        <f>SUM(C46:C66)</f>
        <v>1994844.9</v>
      </c>
      <c r="D67" s="54">
        <f>SUM(D46:D66)</f>
        <v>1994281.7999999996</v>
      </c>
      <c r="E67" s="53">
        <f>D67/C67*100</f>
        <v>99.971772241541174</v>
      </c>
      <c r="F67" s="35"/>
    </row>
    <row r="68" spans="1:6" ht="25.5" customHeight="1" x14ac:dyDescent="0.3">
      <c r="A68" s="27" t="s">
        <v>48</v>
      </c>
      <c r="B68" s="34" t="s">
        <v>166</v>
      </c>
      <c r="C68" s="23"/>
      <c r="D68" s="23">
        <v>10000</v>
      </c>
      <c r="E68" s="53"/>
      <c r="F68" s="35"/>
    </row>
    <row r="69" spans="1:6" ht="37.5" x14ac:dyDescent="0.3">
      <c r="A69" s="36" t="s">
        <v>49</v>
      </c>
      <c r="B69" s="34" t="s">
        <v>162</v>
      </c>
      <c r="C69" s="23">
        <v>0</v>
      </c>
      <c r="D69" s="18">
        <v>-384</v>
      </c>
      <c r="E69" s="53"/>
      <c r="F69" s="35"/>
    </row>
    <row r="70" spans="1:6" x14ac:dyDescent="0.3">
      <c r="A70" s="27" t="s">
        <v>50</v>
      </c>
      <c r="B70" s="34"/>
      <c r="C70" s="52">
        <f>C45+C67+C68+C69</f>
        <v>2218049.2999999998</v>
      </c>
      <c r="D70" s="52">
        <f>D45+D67+D68+D69</f>
        <v>2215424.9999999995</v>
      </c>
      <c r="E70" s="53">
        <f>D70/C70*100</f>
        <v>99.881684325050841</v>
      </c>
      <c r="F70" s="35"/>
    </row>
    <row r="71" spans="1:6" ht="42.75" customHeight="1" x14ac:dyDescent="0.25">
      <c r="A71" s="82" t="s">
        <v>122</v>
      </c>
      <c r="B71" s="83"/>
      <c r="C71" s="83"/>
      <c r="D71" s="83"/>
      <c r="E71" s="84"/>
    </row>
    <row r="72" spans="1:6" ht="19.5" customHeight="1" x14ac:dyDescent="0.25">
      <c r="A72" s="41" t="s">
        <v>51</v>
      </c>
      <c r="B72" s="42" t="s">
        <v>82</v>
      </c>
      <c r="C72" s="40">
        <f>SUM(C73:C80)</f>
        <v>115087.80000000002</v>
      </c>
      <c r="D72" s="40">
        <f>SUM(D73:D80)</f>
        <v>113578.3</v>
      </c>
      <c r="E72" s="43">
        <f>IF(C72=0," ",D72/C72*100)</f>
        <v>98.688392688017316</v>
      </c>
    </row>
    <row r="73" spans="1:6" ht="28.5" customHeight="1" x14ac:dyDescent="0.25">
      <c r="A73" s="44" t="s">
        <v>186</v>
      </c>
      <c r="B73" s="42" t="s">
        <v>83</v>
      </c>
      <c r="C73" s="45">
        <v>3914.2</v>
      </c>
      <c r="D73" s="45">
        <v>3914.2</v>
      </c>
      <c r="E73" s="46">
        <f>IF(C73=0," ",D73/C73*100)</f>
        <v>100</v>
      </c>
    </row>
    <row r="74" spans="1:6" ht="22.5" customHeight="1" x14ac:dyDescent="0.25">
      <c r="A74" s="44" t="s">
        <v>187</v>
      </c>
      <c r="B74" s="42" t="s">
        <v>84</v>
      </c>
      <c r="C74" s="45">
        <v>5947.9</v>
      </c>
      <c r="D74" s="45">
        <v>5941</v>
      </c>
      <c r="E74" s="46">
        <f>IF(C74=0," ",D74/C74*100)</f>
        <v>99.883992669681746</v>
      </c>
    </row>
    <row r="75" spans="1:6" ht="37.5" x14ac:dyDescent="0.25">
      <c r="A75" s="44" t="s">
        <v>188</v>
      </c>
      <c r="B75" s="42" t="s">
        <v>85</v>
      </c>
      <c r="C75" s="45">
        <v>63978</v>
      </c>
      <c r="D75" s="47">
        <v>63284.1</v>
      </c>
      <c r="E75" s="46">
        <f>IF(C75=0," ",D75/C75*100)</f>
        <v>98.915408421644941</v>
      </c>
    </row>
    <row r="76" spans="1:6" x14ac:dyDescent="0.25">
      <c r="A76" s="44" t="s">
        <v>52</v>
      </c>
      <c r="B76" s="42" t="s">
        <v>86</v>
      </c>
      <c r="C76" s="45">
        <v>94</v>
      </c>
      <c r="D76" s="45">
        <v>94</v>
      </c>
      <c r="E76" s="46">
        <f>IF(C76=0," ",D76/C76*100)</f>
        <v>100</v>
      </c>
    </row>
    <row r="77" spans="1:6" x14ac:dyDescent="0.25">
      <c r="A77" s="44" t="s">
        <v>189</v>
      </c>
      <c r="B77" s="42" t="s">
        <v>87</v>
      </c>
      <c r="C77" s="45">
        <v>26701.1</v>
      </c>
      <c r="D77" s="45">
        <v>26072.799999999999</v>
      </c>
      <c r="E77" s="46">
        <f t="shared" ref="E77:E117" si="11">IF(C77=0," ",D77/C77*100)</f>
        <v>97.646913423042506</v>
      </c>
    </row>
    <row r="78" spans="1:6" hidden="1" x14ac:dyDescent="0.25">
      <c r="A78" s="44" t="s">
        <v>53</v>
      </c>
      <c r="B78" s="42" t="s">
        <v>88</v>
      </c>
      <c r="C78" s="45"/>
      <c r="D78" s="45"/>
      <c r="E78" s="46" t="str">
        <f t="shared" si="11"/>
        <v xml:space="preserve"> </v>
      </c>
    </row>
    <row r="79" spans="1:6" hidden="1" x14ac:dyDescent="0.25">
      <c r="A79" s="44" t="s">
        <v>54</v>
      </c>
      <c r="B79" s="42" t="s">
        <v>89</v>
      </c>
      <c r="C79" s="45"/>
      <c r="D79" s="45"/>
      <c r="E79" s="46" t="str">
        <f t="shared" si="11"/>
        <v xml:space="preserve"> </v>
      </c>
    </row>
    <row r="80" spans="1:6" x14ac:dyDescent="0.25">
      <c r="A80" s="44" t="s">
        <v>55</v>
      </c>
      <c r="B80" s="42" t="s">
        <v>90</v>
      </c>
      <c r="C80" s="45">
        <v>14452.6</v>
      </c>
      <c r="D80" s="47">
        <v>14272.2</v>
      </c>
      <c r="E80" s="46">
        <f t="shared" si="11"/>
        <v>98.75178168634018</v>
      </c>
    </row>
    <row r="81" spans="1:5" x14ac:dyDescent="0.25">
      <c r="A81" s="41" t="s">
        <v>56</v>
      </c>
      <c r="B81" s="42" t="s">
        <v>91</v>
      </c>
      <c r="C81" s="40">
        <f>SUM(C82:C83)</f>
        <v>9694.2000000000007</v>
      </c>
      <c r="D81" s="40">
        <f>SUM(D82:D83)</f>
        <v>9534.7999999999993</v>
      </c>
      <c r="E81" s="43">
        <f t="shared" si="11"/>
        <v>98.355717851911436</v>
      </c>
    </row>
    <row r="82" spans="1:5" x14ac:dyDescent="0.25">
      <c r="A82" s="44" t="s">
        <v>215</v>
      </c>
      <c r="B82" s="42" t="s">
        <v>216</v>
      </c>
      <c r="C82" s="45">
        <v>9694.2000000000007</v>
      </c>
      <c r="D82" s="45">
        <v>9534.7999999999993</v>
      </c>
      <c r="E82" s="46">
        <f t="shared" si="11"/>
        <v>98.355717851911436</v>
      </c>
    </row>
    <row r="83" spans="1:5" hidden="1" x14ac:dyDescent="0.25">
      <c r="A83" s="44" t="s">
        <v>57</v>
      </c>
      <c r="B83" s="42" t="s">
        <v>92</v>
      </c>
      <c r="C83" s="45"/>
      <c r="D83" s="45"/>
      <c r="E83" s="46" t="str">
        <f t="shared" si="11"/>
        <v xml:space="preserve"> </v>
      </c>
    </row>
    <row r="84" spans="1:5" x14ac:dyDescent="0.25">
      <c r="A84" s="41" t="s">
        <v>58</v>
      </c>
      <c r="B84" s="42" t="s">
        <v>93</v>
      </c>
      <c r="C84" s="40">
        <f>C87+C85+C88+C86</f>
        <v>1963.9</v>
      </c>
      <c r="D84" s="40">
        <f>D87+D85+D88+D86</f>
        <v>1833</v>
      </c>
      <c r="E84" s="43">
        <f t="shared" si="11"/>
        <v>93.334691175721773</v>
      </c>
    </row>
    <row r="85" spans="1:5" x14ac:dyDescent="0.25">
      <c r="A85" s="44" t="s">
        <v>59</v>
      </c>
      <c r="B85" s="42" t="s">
        <v>94</v>
      </c>
      <c r="C85" s="45">
        <v>40</v>
      </c>
      <c r="D85" s="47">
        <v>40</v>
      </c>
      <c r="E85" s="46">
        <f t="shared" si="11"/>
        <v>100</v>
      </c>
    </row>
    <row r="86" spans="1:5" hidden="1" x14ac:dyDescent="0.25">
      <c r="A86" s="44" t="s">
        <v>143</v>
      </c>
      <c r="B86" s="42" t="s">
        <v>144</v>
      </c>
      <c r="C86" s="45"/>
      <c r="D86" s="47">
        <v>0</v>
      </c>
      <c r="E86" s="46"/>
    </row>
    <row r="87" spans="1:5" x14ac:dyDescent="0.25">
      <c r="A87" s="44" t="s">
        <v>60</v>
      </c>
      <c r="B87" s="42" t="s">
        <v>95</v>
      </c>
      <c r="C87" s="45">
        <v>1856.9</v>
      </c>
      <c r="D87" s="47">
        <v>1726</v>
      </c>
      <c r="E87" s="46">
        <f t="shared" si="11"/>
        <v>92.950616619096337</v>
      </c>
    </row>
    <row r="88" spans="1:5" x14ac:dyDescent="0.25">
      <c r="A88" s="44" t="s">
        <v>61</v>
      </c>
      <c r="B88" s="42" t="s">
        <v>96</v>
      </c>
      <c r="C88" s="45">
        <v>67</v>
      </c>
      <c r="D88" s="47">
        <v>67</v>
      </c>
      <c r="E88" s="46">
        <f t="shared" si="11"/>
        <v>100</v>
      </c>
    </row>
    <row r="89" spans="1:5" x14ac:dyDescent="0.25">
      <c r="A89" s="41" t="s">
        <v>62</v>
      </c>
      <c r="B89" s="42" t="s">
        <v>97</v>
      </c>
      <c r="C89" s="40">
        <f>C90+C91+C92</f>
        <v>24665.1</v>
      </c>
      <c r="D89" s="40">
        <f>D90+D91+D92</f>
        <v>23902.3</v>
      </c>
      <c r="E89" s="43">
        <f t="shared" si="11"/>
        <v>96.907371143842923</v>
      </c>
    </row>
    <row r="90" spans="1:5" hidden="1" x14ac:dyDescent="0.25">
      <c r="A90" s="44" t="s">
        <v>63</v>
      </c>
      <c r="B90" s="42" t="s">
        <v>98</v>
      </c>
      <c r="C90" s="45"/>
      <c r="D90" s="47"/>
      <c r="E90" s="46" t="str">
        <f t="shared" si="11"/>
        <v xml:space="preserve"> </v>
      </c>
    </row>
    <row r="91" spans="1:5" hidden="1" x14ac:dyDescent="0.25">
      <c r="A91" s="44" t="s">
        <v>64</v>
      </c>
      <c r="B91" s="42" t="s">
        <v>99</v>
      </c>
      <c r="C91" s="45"/>
      <c r="D91" s="47">
        <v>0</v>
      </c>
      <c r="E91" s="46" t="str">
        <f t="shared" si="11"/>
        <v xml:space="preserve"> </v>
      </c>
    </row>
    <row r="92" spans="1:5" x14ac:dyDescent="0.25">
      <c r="A92" s="44" t="s">
        <v>140</v>
      </c>
      <c r="B92" s="42" t="s">
        <v>141</v>
      </c>
      <c r="C92" s="45">
        <v>24665.1</v>
      </c>
      <c r="D92" s="47">
        <v>23902.3</v>
      </c>
      <c r="E92" s="46">
        <f t="shared" si="11"/>
        <v>96.907371143842923</v>
      </c>
    </row>
    <row r="93" spans="1:5" x14ac:dyDescent="0.25">
      <c r="A93" s="41" t="s">
        <v>200</v>
      </c>
      <c r="B93" s="42" t="s">
        <v>202</v>
      </c>
      <c r="C93" s="40">
        <f>C94</f>
        <v>1523.1</v>
      </c>
      <c r="D93" s="40">
        <f>D94</f>
        <v>1418</v>
      </c>
      <c r="E93" s="46">
        <f t="shared" si="11"/>
        <v>93.099599501017678</v>
      </c>
    </row>
    <row r="94" spans="1:5" x14ac:dyDescent="0.25">
      <c r="A94" s="44" t="s">
        <v>201</v>
      </c>
      <c r="B94" s="42" t="s">
        <v>203</v>
      </c>
      <c r="C94" s="45">
        <v>1523.1</v>
      </c>
      <c r="D94" s="47">
        <v>1418</v>
      </c>
      <c r="E94" s="46">
        <f t="shared" si="11"/>
        <v>93.099599501017678</v>
      </c>
    </row>
    <row r="95" spans="1:5" x14ac:dyDescent="0.25">
      <c r="A95" s="41" t="s">
        <v>65</v>
      </c>
      <c r="B95" s="42" t="s">
        <v>100</v>
      </c>
      <c r="C95" s="40">
        <f>C96+C97+C98+C100+C101+C99</f>
        <v>1656902.4</v>
      </c>
      <c r="D95" s="40">
        <f>D96+D97+D98+D100+D101+D99</f>
        <v>1644617.2999999998</v>
      </c>
      <c r="E95" s="43">
        <f t="shared" si="11"/>
        <v>99.258550171693869</v>
      </c>
    </row>
    <row r="96" spans="1:5" x14ac:dyDescent="0.25">
      <c r="A96" s="44" t="s">
        <v>66</v>
      </c>
      <c r="B96" s="42" t="s">
        <v>101</v>
      </c>
      <c r="C96" s="45">
        <v>371410.6</v>
      </c>
      <c r="D96" s="47">
        <v>367211.5</v>
      </c>
      <c r="E96" s="46">
        <f t="shared" si="11"/>
        <v>98.869418374165946</v>
      </c>
    </row>
    <row r="97" spans="1:5" x14ac:dyDescent="0.25">
      <c r="A97" s="44" t="s">
        <v>67</v>
      </c>
      <c r="B97" s="42" t="s">
        <v>102</v>
      </c>
      <c r="C97" s="45">
        <v>1178686.8</v>
      </c>
      <c r="D97" s="47">
        <v>1172936</v>
      </c>
      <c r="E97" s="46">
        <f t="shared" si="11"/>
        <v>99.512101094200773</v>
      </c>
    </row>
    <row r="98" spans="1:5" x14ac:dyDescent="0.25">
      <c r="A98" s="44" t="s">
        <v>181</v>
      </c>
      <c r="B98" s="42" t="s">
        <v>103</v>
      </c>
      <c r="C98" s="45">
        <v>43560.800000000003</v>
      </c>
      <c r="D98" s="47">
        <v>42963.7</v>
      </c>
      <c r="E98" s="46">
        <f t="shared" si="11"/>
        <v>98.629272189675106</v>
      </c>
    </row>
    <row r="99" spans="1:5" hidden="1" x14ac:dyDescent="0.25">
      <c r="A99" s="44" t="s">
        <v>182</v>
      </c>
      <c r="B99" s="42" t="s">
        <v>145</v>
      </c>
      <c r="C99" s="45"/>
      <c r="D99" s="47">
        <v>0</v>
      </c>
      <c r="E99" s="46" t="str">
        <f t="shared" si="11"/>
        <v xml:space="preserve"> </v>
      </c>
    </row>
    <row r="100" spans="1:5" x14ac:dyDescent="0.25">
      <c r="A100" s="44" t="s">
        <v>183</v>
      </c>
      <c r="B100" s="42" t="s">
        <v>104</v>
      </c>
      <c r="C100" s="45">
        <v>3880.5</v>
      </c>
      <c r="D100" s="47">
        <v>3858.9</v>
      </c>
      <c r="E100" s="46">
        <f t="shared" si="11"/>
        <v>99.443370699652107</v>
      </c>
    </row>
    <row r="101" spans="1:5" x14ac:dyDescent="0.25">
      <c r="A101" s="44" t="s">
        <v>68</v>
      </c>
      <c r="B101" s="42" t="s">
        <v>105</v>
      </c>
      <c r="C101" s="47">
        <v>59363.7</v>
      </c>
      <c r="D101" s="47">
        <v>57647.199999999997</v>
      </c>
      <c r="E101" s="46">
        <f t="shared" si="11"/>
        <v>97.108502333917869</v>
      </c>
    </row>
    <row r="102" spans="1:5" x14ac:dyDescent="0.25">
      <c r="A102" s="41" t="s">
        <v>184</v>
      </c>
      <c r="B102" s="42" t="s">
        <v>106</v>
      </c>
      <c r="C102" s="40">
        <f>C103+C104</f>
        <v>77966.8</v>
      </c>
      <c r="D102" s="40">
        <f>D103+D104</f>
        <v>76703.7</v>
      </c>
      <c r="E102" s="43">
        <f t="shared" si="11"/>
        <v>98.379951466521646</v>
      </c>
    </row>
    <row r="103" spans="1:5" x14ac:dyDescent="0.25">
      <c r="A103" s="44" t="s">
        <v>69</v>
      </c>
      <c r="B103" s="42" t="s">
        <v>107</v>
      </c>
      <c r="C103" s="45">
        <v>55530.1</v>
      </c>
      <c r="D103" s="45">
        <v>54539.1</v>
      </c>
      <c r="E103" s="46">
        <f t="shared" si="11"/>
        <v>98.215382288164434</v>
      </c>
    </row>
    <row r="104" spans="1:5" x14ac:dyDescent="0.25">
      <c r="A104" s="44" t="s">
        <v>185</v>
      </c>
      <c r="B104" s="42" t="s">
        <v>108</v>
      </c>
      <c r="C104" s="45">
        <v>22436.7</v>
      </c>
      <c r="D104" s="45">
        <v>22164.6</v>
      </c>
      <c r="E104" s="46">
        <f t="shared" si="11"/>
        <v>98.787254810199357</v>
      </c>
    </row>
    <row r="105" spans="1:5" x14ac:dyDescent="0.25">
      <c r="A105" s="41" t="s">
        <v>70</v>
      </c>
      <c r="B105" s="42" t="s">
        <v>109</v>
      </c>
      <c r="C105" s="40">
        <f>C106+C107+C109+C108</f>
        <v>104050.40000000001</v>
      </c>
      <c r="D105" s="40">
        <f>D106+D107+D109+D108</f>
        <v>103963.3</v>
      </c>
      <c r="E105" s="43">
        <f t="shared" si="11"/>
        <v>99.916290566879113</v>
      </c>
    </row>
    <row r="106" spans="1:5" x14ac:dyDescent="0.25">
      <c r="A106" s="44" t="s">
        <v>71</v>
      </c>
      <c r="B106" s="42" t="s">
        <v>110</v>
      </c>
      <c r="C106" s="45">
        <v>8266.6</v>
      </c>
      <c r="D106" s="45">
        <v>8266.6</v>
      </c>
      <c r="E106" s="46">
        <f t="shared" si="11"/>
        <v>100</v>
      </c>
    </row>
    <row r="107" spans="1:5" x14ac:dyDescent="0.25">
      <c r="A107" s="44" t="s">
        <v>72</v>
      </c>
      <c r="B107" s="42" t="s">
        <v>111</v>
      </c>
      <c r="C107" s="45">
        <v>76936</v>
      </c>
      <c r="D107" s="47">
        <v>76849</v>
      </c>
      <c r="E107" s="46">
        <f t="shared" si="11"/>
        <v>99.886918997608404</v>
      </c>
    </row>
    <row r="108" spans="1:5" x14ac:dyDescent="0.25">
      <c r="A108" s="44" t="s">
        <v>73</v>
      </c>
      <c r="B108" s="42" t="s">
        <v>112</v>
      </c>
      <c r="C108" s="45">
        <v>12678.3</v>
      </c>
      <c r="D108" s="45">
        <v>12678.2</v>
      </c>
      <c r="E108" s="46">
        <f t="shared" si="11"/>
        <v>99.999211250719739</v>
      </c>
    </row>
    <row r="109" spans="1:5" x14ac:dyDescent="0.25">
      <c r="A109" s="44" t="s">
        <v>74</v>
      </c>
      <c r="B109" s="42" t="s">
        <v>113</v>
      </c>
      <c r="C109" s="45">
        <v>6169.5</v>
      </c>
      <c r="D109" s="45">
        <v>6169.5</v>
      </c>
      <c r="E109" s="46">
        <f t="shared" si="11"/>
        <v>100</v>
      </c>
    </row>
    <row r="110" spans="1:5" x14ac:dyDescent="0.25">
      <c r="A110" s="41" t="s">
        <v>75</v>
      </c>
      <c r="B110" s="42" t="s">
        <v>114</v>
      </c>
      <c r="C110" s="40">
        <f>C111</f>
        <v>17898.599999999999</v>
      </c>
      <c r="D110" s="40">
        <f>D111</f>
        <v>17479.2</v>
      </c>
      <c r="E110" s="43">
        <f t="shared" si="11"/>
        <v>97.656799973182274</v>
      </c>
    </row>
    <row r="111" spans="1:5" x14ac:dyDescent="0.25">
      <c r="A111" s="44" t="s">
        <v>76</v>
      </c>
      <c r="B111" s="42" t="s">
        <v>115</v>
      </c>
      <c r="C111" s="45">
        <v>17898.599999999999</v>
      </c>
      <c r="D111" s="45">
        <v>17479.2</v>
      </c>
      <c r="E111" s="46">
        <f t="shared" si="11"/>
        <v>97.656799973182274</v>
      </c>
    </row>
    <row r="112" spans="1:5" hidden="1" x14ac:dyDescent="0.25">
      <c r="A112" s="41" t="s">
        <v>77</v>
      </c>
      <c r="B112" s="42" t="s">
        <v>116</v>
      </c>
      <c r="C112" s="40">
        <f>C113</f>
        <v>0</v>
      </c>
      <c r="D112" s="40">
        <f>D113</f>
        <v>0</v>
      </c>
      <c r="E112" s="43" t="str">
        <f t="shared" si="11"/>
        <v xml:space="preserve"> </v>
      </c>
    </row>
    <row r="113" spans="1:5" hidden="1" x14ac:dyDescent="0.25">
      <c r="A113" s="44" t="s">
        <v>78</v>
      </c>
      <c r="B113" s="42" t="s">
        <v>117</v>
      </c>
      <c r="C113" s="45">
        <v>0</v>
      </c>
      <c r="D113" s="45">
        <v>0</v>
      </c>
      <c r="E113" s="46" t="str">
        <f t="shared" si="11"/>
        <v xml:space="preserve"> </v>
      </c>
    </row>
    <row r="114" spans="1:5" x14ac:dyDescent="0.25">
      <c r="A114" s="41" t="s">
        <v>179</v>
      </c>
      <c r="B114" s="42" t="s">
        <v>118</v>
      </c>
      <c r="C114" s="40">
        <f>C115+C116</f>
        <v>226762.6</v>
      </c>
      <c r="D114" s="40">
        <f>D115+D116</f>
        <v>226762.6</v>
      </c>
      <c r="E114" s="43">
        <f t="shared" si="11"/>
        <v>100</v>
      </c>
    </row>
    <row r="115" spans="1:5" x14ac:dyDescent="0.25">
      <c r="A115" s="44" t="s">
        <v>180</v>
      </c>
      <c r="B115" s="42" t="s">
        <v>119</v>
      </c>
      <c r="C115" s="45">
        <v>216581.4</v>
      </c>
      <c r="D115" s="45">
        <v>216581.4</v>
      </c>
      <c r="E115" s="46">
        <f t="shared" si="11"/>
        <v>100</v>
      </c>
    </row>
    <row r="116" spans="1:5" x14ac:dyDescent="0.25">
      <c r="A116" s="44" t="s">
        <v>79</v>
      </c>
      <c r="B116" s="42" t="s">
        <v>120</v>
      </c>
      <c r="C116" s="45">
        <v>10181.200000000001</v>
      </c>
      <c r="D116" s="45">
        <v>10181.200000000001</v>
      </c>
      <c r="E116" s="46">
        <f t="shared" si="11"/>
        <v>100</v>
      </c>
    </row>
    <row r="117" spans="1:5" x14ac:dyDescent="0.25">
      <c r="A117" s="39" t="s">
        <v>80</v>
      </c>
      <c r="B117" s="48" t="s">
        <v>121</v>
      </c>
      <c r="C117" s="40">
        <f>C72+C81+C84+C89+C95+C102+C105+C110+C114+C112+C93</f>
        <v>2236514.9</v>
      </c>
      <c r="D117" s="40">
        <f>D72+D81+D84+D89+D95+D102+D105+D110+D114+D112+D93</f>
        <v>2219792.4999999995</v>
      </c>
      <c r="E117" s="43">
        <f t="shared" si="11"/>
        <v>99.252300979528442</v>
      </c>
    </row>
    <row r="118" spans="1:5" x14ac:dyDescent="0.3">
      <c r="A118" s="49" t="s">
        <v>81</v>
      </c>
      <c r="B118" s="50"/>
      <c r="C118" s="51">
        <f>C70-C117</f>
        <v>-18465.600000000093</v>
      </c>
      <c r="D118" s="51">
        <f>D70-D117</f>
        <v>-4367.5</v>
      </c>
      <c r="E118" s="43"/>
    </row>
    <row r="121" spans="1:5" x14ac:dyDescent="0.3">
      <c r="A121" s="37" t="s">
        <v>138</v>
      </c>
      <c r="C121" s="56" t="s">
        <v>226</v>
      </c>
    </row>
    <row r="124" spans="1:5" x14ac:dyDescent="0.3">
      <c r="C124" s="6">
        <f>C70-C117</f>
        <v>-18465.600000000093</v>
      </c>
      <c r="D124" s="6">
        <f>D70-D117</f>
        <v>-4367.5</v>
      </c>
    </row>
  </sheetData>
  <mergeCells count="2">
    <mergeCell ref="A1:E1"/>
    <mergeCell ref="A71:E71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0" t="s">
        <v>227</v>
      </c>
      <c r="B1" s="81"/>
      <c r="C1" s="81"/>
      <c r="D1" s="81"/>
      <c r="E1" s="81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2" t="s">
        <v>122</v>
      </c>
      <c r="B70" s="83"/>
      <c r="C70" s="83"/>
      <c r="D70" s="83"/>
      <c r="E70" s="84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5" t="s">
        <v>327</v>
      </c>
      <c r="B2" s="85"/>
      <c r="C2" s="85"/>
      <c r="D2" s="85"/>
      <c r="E2" s="85"/>
      <c r="F2" s="85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6"/>
      <c r="B5" s="86"/>
      <c r="C5" s="86"/>
      <c r="D5" s="86"/>
      <c r="E5" s="86"/>
      <c r="F5" s="86"/>
    </row>
    <row r="6" spans="1:10" ht="15" x14ac:dyDescent="0.25">
      <c r="A6" s="86"/>
      <c r="B6" s="86"/>
      <c r="C6" s="86"/>
      <c r="D6" s="86"/>
      <c r="E6" s="86"/>
      <c r="F6" s="86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2022-12-09T00:42:41Z</cp:lastPrinted>
  <dcterms:created xsi:type="dcterms:W3CDTF">2018-02-13T00:40:04Z</dcterms:created>
  <dcterms:modified xsi:type="dcterms:W3CDTF">2023-02-16T08:14:40Z</dcterms:modified>
</cp:coreProperties>
</file>